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<sst xmlns="http://schemas.openxmlformats.org/spreadsheetml/2006/main" count="31" uniqueCount="22">
  <si>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班戈县扶贫资金到位分配情况公示表</t>
  </si>
  <si>
    <t>单位：万元</t>
  </si>
  <si>
    <t>乡镇及公司（年份）</t>
  </si>
  <si>
    <t>易地搬迁</t>
  </si>
  <si>
    <t>扶贫产业</t>
  </si>
  <si>
    <t>定向政策补助</t>
  </si>
  <si>
    <t>生态岗位补助</t>
  </si>
  <si>
    <t>2016年</t>
  </si>
  <si>
    <t>2017年</t>
  </si>
  <si>
    <t>2018年</t>
  </si>
  <si>
    <t>班戈县念青唐拉公司</t>
  </si>
  <si>
    <t>普保镇</t>
  </si>
  <si>
    <t>佳琼镇</t>
  </si>
  <si>
    <t>德庆镇</t>
  </si>
  <si>
    <t>青龙乡</t>
  </si>
  <si>
    <t>北拉镇</t>
  </si>
  <si>
    <t>门当乡</t>
  </si>
  <si>
    <t>马前乡</t>
  </si>
  <si>
    <t>尼玛乡</t>
  </si>
  <si>
    <t>新吉乡</t>
  </si>
  <si>
    <t>保吉乡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</si>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</sst>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方正小标宋简体"/>
      <family val="4"/>
    </font>
    <font>
      <sz val="12"/>
      <name val="方正仿宋简体"/>
      <family val="4"/>
    </font>
    <font>
      <sz val="10"/>
      <color indexed="8"/>
      <name val="仿宋"/>
      <family val="3"/>
    </font>
    <font>
      <b/>
      <sz val="11"/>
      <color indexed="8"/>
      <name val="仿宋"/>
      <family val="3"/>
    </font>
    <font>
      <b/>
      <sz val="11"/>
      <name val="宋体"/>
      <family val="0"/>
    </font>
    <font>
      <b/>
      <sz val="9"/>
      <name val="方正仿宋简体"/>
      <family val="4"/>
    </font>
    <font>
      <sz val="10"/>
      <name val="仿宋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Protection="0">
      <alignment vertical="center"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0" borderId="0" applyProtection="0">
      <alignment/>
    </xf>
    <xf numFmtId="0" fontId="31" fillId="32" borderId="0" applyNumberFormat="0" applyBorder="0" applyAlignment="0" applyProtection="0"/>
    <xf numFmtId="0" fontId="9" fillId="0" borderId="0" applyProtection="0">
      <alignment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33" borderId="10" xfId="65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10" xfId="63" applyNumberFormat="1" applyFont="1" applyFill="1" applyBorder="1" applyAlignment="1">
      <alignment horizontal="center" vertical="center" wrapText="1"/>
    </xf>
    <xf numFmtId="0" fontId="7" fillId="33" borderId="10" xfId="6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2">
    <cellStyle name="Normal" xfId="0"/>
    <cellStyle name="Currency [0]" xfId="15"/>
    <cellStyle name="常规_副本西藏自治区贫困县统筹整合使用财政涉农资金情况统计表（模版）参考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项目投入明细_8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13.75390625" style="0" customWidth="1"/>
    <col min="2" max="2" width="10.375" style="0" customWidth="1"/>
    <col min="3" max="3" width="9.25390625" style="0" customWidth="1"/>
    <col min="4" max="5" width="7.375" style="0" customWidth="1"/>
    <col min="6" max="7" width="10.375" style="0" customWidth="1"/>
    <col min="8" max="8" width="8.125" style="0" customWidth="1"/>
    <col min="9" max="9" width="10.375" style="0" customWidth="1"/>
    <col min="10" max="10" width="7.375" style="0" customWidth="1"/>
    <col min="11" max="12" width="8.125" style="0" customWidth="1"/>
    <col min="13" max="13" width="9.25390625" style="0" customWidth="1"/>
    <col min="14" max="14" width="4.625" style="0" customWidth="1"/>
    <col min="15" max="15" width="47.125" style="1" customWidth="1"/>
    <col min="16" max="16" width="9.375" style="1" customWidth="1"/>
    <col min="17" max="18" width="10.125" style="0" customWidth="1"/>
    <col min="19" max="19" width="10.875" style="0" customWidth="1"/>
    <col min="20" max="21" width="9.375" style="0" customWidth="1"/>
    <col min="22" max="22" width="10.875" style="0" customWidth="1"/>
  </cols>
  <sheetData>
    <row r="1" spans="1:28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/>
      <c r="P1"/>
      <c r="W1" s="19"/>
      <c r="X1" s="19"/>
      <c r="Y1" s="19"/>
      <c r="Z1" s="19"/>
      <c r="AA1" s="19"/>
      <c r="AB1" s="19"/>
    </row>
    <row r="2" spans="1:28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15" t="s">
        <v>1</v>
      </c>
      <c r="M2" s="16"/>
      <c r="O2"/>
      <c r="P2"/>
      <c r="W2" s="1"/>
      <c r="X2" s="1"/>
      <c r="Y2" s="1"/>
      <c r="Z2" s="1"/>
      <c r="AA2" s="1"/>
      <c r="AB2" s="1"/>
    </row>
    <row r="3" spans="1:28" ht="24.75" customHeight="1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5"/>
      <c r="J3" s="5"/>
      <c r="K3" s="5" t="s">
        <v>6</v>
      </c>
      <c r="L3" s="5"/>
      <c r="M3" s="5"/>
      <c r="O3"/>
      <c r="P3"/>
      <c r="W3" s="1"/>
      <c r="X3" s="1"/>
      <c r="Y3" s="1"/>
      <c r="Z3" s="1"/>
      <c r="AA3" s="1"/>
      <c r="AB3" s="1"/>
    </row>
    <row r="4" spans="1:16" ht="24.75" customHeight="1">
      <c r="A4" s="6"/>
      <c r="B4" s="5" t="s">
        <v>7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9</v>
      </c>
      <c r="H4" s="5" t="s">
        <v>7</v>
      </c>
      <c r="I4" s="5" t="s">
        <v>8</v>
      </c>
      <c r="J4" s="5" t="s">
        <v>9</v>
      </c>
      <c r="K4" s="5" t="s">
        <v>7</v>
      </c>
      <c r="L4" s="5" t="s">
        <v>8</v>
      </c>
      <c r="M4" s="5" t="s">
        <v>9</v>
      </c>
      <c r="O4"/>
      <c r="P4"/>
    </row>
    <row r="5" spans="1:16" ht="27.75" customHeight="1">
      <c r="A5" s="7" t="s">
        <v>10</v>
      </c>
      <c r="B5" s="5">
        <v>12480.24</v>
      </c>
      <c r="C5" s="5">
        <v>14456.5</v>
      </c>
      <c r="D5" s="5">
        <v>4800</v>
      </c>
      <c r="E5" s="5">
        <v>3024</v>
      </c>
      <c r="F5" s="5">
        <v>11438.89</v>
      </c>
      <c r="G5" s="5">
        <v>19724.57</v>
      </c>
      <c r="H5" s="8"/>
      <c r="I5" s="8"/>
      <c r="J5" s="8"/>
      <c r="K5" s="8"/>
      <c r="L5" s="8"/>
      <c r="M5" s="8"/>
      <c r="O5"/>
      <c r="P5"/>
    </row>
    <row r="6" spans="1:16" ht="27.75" customHeight="1">
      <c r="A6" s="7" t="s">
        <v>11</v>
      </c>
      <c r="B6" s="8"/>
      <c r="C6" s="8"/>
      <c r="D6" s="8"/>
      <c r="E6" s="8"/>
      <c r="F6" s="8"/>
      <c r="G6" s="8"/>
      <c r="H6" s="9">
        <f>17.629+71.961</f>
        <v>89.59</v>
      </c>
      <c r="I6" s="9">
        <v>45.6042</v>
      </c>
      <c r="J6" s="9">
        <v>15.548</v>
      </c>
      <c r="K6" s="17">
        <v>402.6</v>
      </c>
      <c r="L6" s="18">
        <f>494.4+15</f>
        <v>509.4</v>
      </c>
      <c r="M6" s="17">
        <v>710.5</v>
      </c>
      <c r="O6"/>
      <c r="P6"/>
    </row>
    <row r="7" spans="1:16" ht="27.75" customHeight="1">
      <c r="A7" s="7" t="s">
        <v>12</v>
      </c>
      <c r="B7" s="8"/>
      <c r="C7" s="8"/>
      <c r="D7" s="8"/>
      <c r="E7" s="8"/>
      <c r="F7" s="8"/>
      <c r="G7" s="8"/>
      <c r="H7" s="9">
        <f>13.3895+54.6555</f>
        <v>68.045</v>
      </c>
      <c r="I7" s="9">
        <v>34.6371</v>
      </c>
      <c r="J7" s="9">
        <v>10.634</v>
      </c>
      <c r="K7" s="17">
        <v>326.1</v>
      </c>
      <c r="L7" s="18">
        <f>462.3+6.3</f>
        <v>468.6</v>
      </c>
      <c r="M7" s="17">
        <v>485.1</v>
      </c>
      <c r="O7"/>
      <c r="P7"/>
    </row>
    <row r="8" spans="1:16" ht="27.75" customHeight="1">
      <c r="A8" s="7" t="s">
        <v>13</v>
      </c>
      <c r="B8" s="8"/>
      <c r="C8" s="8"/>
      <c r="D8" s="8"/>
      <c r="E8" s="8"/>
      <c r="F8" s="8"/>
      <c r="G8" s="8"/>
      <c r="H8" s="9">
        <f>18.4525+75.3225</f>
        <v>93.775</v>
      </c>
      <c r="I8" s="9">
        <v>47.7345</v>
      </c>
      <c r="J8" s="9">
        <v>16.692</v>
      </c>
      <c r="K8" s="17">
        <v>474.6</v>
      </c>
      <c r="L8" s="18">
        <f>544.5+22.5</f>
        <v>567</v>
      </c>
      <c r="M8" s="17">
        <v>654.15</v>
      </c>
      <c r="O8"/>
      <c r="P8"/>
    </row>
    <row r="9" spans="1:16" ht="27.75" customHeight="1">
      <c r="A9" s="7" t="s">
        <v>14</v>
      </c>
      <c r="B9" s="8"/>
      <c r="C9" s="8"/>
      <c r="D9" s="8"/>
      <c r="E9" s="8"/>
      <c r="F9" s="8"/>
      <c r="G9" s="8"/>
      <c r="H9" s="9">
        <f>14.4875+59.1375</f>
        <v>73.625</v>
      </c>
      <c r="I9" s="9">
        <v>37.5564</v>
      </c>
      <c r="J9" s="9">
        <v>6.734</v>
      </c>
      <c r="K9" s="17">
        <v>352.2</v>
      </c>
      <c r="L9" s="18">
        <f>498.3+6</f>
        <v>504.3</v>
      </c>
      <c r="M9" s="17">
        <v>614.95</v>
      </c>
      <c r="O9"/>
      <c r="P9"/>
    </row>
    <row r="10" spans="1:16" ht="27.75" customHeight="1">
      <c r="A10" s="7" t="s">
        <v>15</v>
      </c>
      <c r="B10" s="8"/>
      <c r="C10" s="8"/>
      <c r="D10" s="8"/>
      <c r="E10" s="8"/>
      <c r="F10" s="8"/>
      <c r="G10" s="8"/>
      <c r="H10" s="9">
        <f>21.411+87.399</f>
        <v>108.81</v>
      </c>
      <c r="I10" s="9">
        <v>55.3878</v>
      </c>
      <c r="J10" s="9">
        <v>21.632</v>
      </c>
      <c r="K10" s="17">
        <v>442.2</v>
      </c>
      <c r="L10" s="18">
        <f>651.9+15.6</f>
        <v>667.5</v>
      </c>
      <c r="M10" s="17">
        <v>846.3</v>
      </c>
      <c r="O10"/>
      <c r="P10"/>
    </row>
    <row r="11" spans="1:16" ht="27.75" customHeight="1">
      <c r="A11" s="7" t="s">
        <v>16</v>
      </c>
      <c r="B11" s="8"/>
      <c r="C11" s="8"/>
      <c r="D11" s="8"/>
      <c r="E11" s="8"/>
      <c r="F11" s="8"/>
      <c r="G11" s="8"/>
      <c r="H11" s="9">
        <f>25.01+102.09</f>
        <v>127.10000000000001</v>
      </c>
      <c r="I11" s="9">
        <v>64.698</v>
      </c>
      <c r="J11" s="9">
        <v>28.028</v>
      </c>
      <c r="K11" s="17">
        <v>461.7</v>
      </c>
      <c r="L11" s="18">
        <f>506.1+32.1</f>
        <v>538.2</v>
      </c>
      <c r="M11" s="17">
        <v>744.1</v>
      </c>
      <c r="O11"/>
      <c r="P11"/>
    </row>
    <row r="12" spans="1:16" ht="27.75" customHeight="1">
      <c r="A12" s="7" t="s">
        <v>17</v>
      </c>
      <c r="B12" s="8"/>
      <c r="C12" s="8"/>
      <c r="D12" s="8"/>
      <c r="E12" s="8"/>
      <c r="F12" s="8"/>
      <c r="G12" s="8"/>
      <c r="H12" s="9">
        <f>10.37+42.33</f>
        <v>52.699999999999996</v>
      </c>
      <c r="I12" s="9">
        <v>26.826</v>
      </c>
      <c r="J12" s="9">
        <v>5.928</v>
      </c>
      <c r="K12" s="17">
        <v>244.2</v>
      </c>
      <c r="L12" s="18">
        <f>330.6+2.1</f>
        <v>332.70000000000005</v>
      </c>
      <c r="M12" s="17">
        <v>389.2</v>
      </c>
      <c r="O12"/>
      <c r="P12"/>
    </row>
    <row r="13" spans="1:16" ht="27.75" customHeight="1">
      <c r="A13" s="7" t="s">
        <v>18</v>
      </c>
      <c r="B13" s="8"/>
      <c r="C13" s="8"/>
      <c r="D13" s="8"/>
      <c r="E13" s="8"/>
      <c r="F13" s="8"/>
      <c r="G13" s="8"/>
      <c r="H13" s="9">
        <f>12.4135+50.6715</f>
        <v>63.085</v>
      </c>
      <c r="I13" s="9">
        <v>32.1123</v>
      </c>
      <c r="J13" s="9">
        <v>13.13</v>
      </c>
      <c r="K13" s="17">
        <v>241.2</v>
      </c>
      <c r="L13" s="18">
        <f>294</f>
        <v>294</v>
      </c>
      <c r="M13" s="17">
        <v>361.2</v>
      </c>
      <c r="O13"/>
      <c r="P13"/>
    </row>
    <row r="14" spans="1:16" ht="27.75" customHeight="1">
      <c r="A14" s="7" t="s">
        <v>19</v>
      </c>
      <c r="B14" s="8"/>
      <c r="C14" s="8"/>
      <c r="D14" s="8"/>
      <c r="E14" s="8"/>
      <c r="F14" s="8"/>
      <c r="G14" s="8"/>
      <c r="H14" s="9">
        <f>21.838+89.142</f>
        <v>110.97999999999999</v>
      </c>
      <c r="I14" s="9">
        <v>56.4924</v>
      </c>
      <c r="J14" s="9">
        <v>25.506</v>
      </c>
      <c r="K14" s="17">
        <v>480.9</v>
      </c>
      <c r="L14" s="18">
        <v>648.3</v>
      </c>
      <c r="M14" s="17">
        <v>678.3</v>
      </c>
      <c r="O14"/>
      <c r="P14"/>
    </row>
    <row r="15" spans="1:16" ht="27.75" customHeight="1">
      <c r="A15" s="7" t="s">
        <v>20</v>
      </c>
      <c r="B15" s="8"/>
      <c r="C15" s="8"/>
      <c r="D15" s="8"/>
      <c r="E15" s="8"/>
      <c r="F15" s="8"/>
      <c r="G15" s="8"/>
      <c r="H15" s="9">
        <f>9.455+38.595</f>
        <v>48.05</v>
      </c>
      <c r="I15" s="9">
        <v>24.3801</v>
      </c>
      <c r="J15" s="9">
        <v>4.368</v>
      </c>
      <c r="K15" s="17">
        <v>166.2</v>
      </c>
      <c r="L15" s="18">
        <v>211.5</v>
      </c>
      <c r="M15" s="17">
        <v>337.05</v>
      </c>
      <c r="O15"/>
      <c r="P15"/>
    </row>
    <row r="16" spans="1:16" ht="27.75" customHeight="1">
      <c r="A16" s="10" t="s">
        <v>21</v>
      </c>
      <c r="B16" s="11">
        <v>31736.74</v>
      </c>
      <c r="C16" s="12"/>
      <c r="D16" s="13"/>
      <c r="E16" s="11">
        <v>34187.46</v>
      </c>
      <c r="F16" s="12"/>
      <c r="G16" s="13"/>
      <c r="H16" s="14">
        <v>835.76</v>
      </c>
      <c r="I16" s="14">
        <v>425.4288</v>
      </c>
      <c r="J16" s="14">
        <v>148.2</v>
      </c>
      <c r="K16" s="14">
        <v>3591.9</v>
      </c>
      <c r="L16" s="14">
        <v>4741.5</v>
      </c>
      <c r="M16" s="14">
        <v>5820.85</v>
      </c>
      <c r="O16"/>
      <c r="P16"/>
    </row>
    <row r="17" spans="15:16" ht="27.75" customHeight="1">
      <c r="O17"/>
      <c r="P17"/>
    </row>
    <row r="18" spans="15:16" ht="27.75" customHeight="1">
      <c r="O18"/>
      <c r="P18"/>
    </row>
    <row r="19" spans="15:16" ht="27.75" customHeight="1">
      <c r="O19"/>
      <c r="P19"/>
    </row>
    <row r="20" spans="15:16" ht="27.75" customHeight="1">
      <c r="O20"/>
      <c r="P20"/>
    </row>
    <row r="21" spans="15:16" ht="27.75" customHeight="1">
      <c r="O21"/>
      <c r="P21"/>
    </row>
    <row r="22" spans="15:16" ht="27.75" customHeight="1">
      <c r="O22"/>
      <c r="P22"/>
    </row>
    <row r="23" spans="15:16" ht="27.75" customHeight="1">
      <c r="O23"/>
      <c r="P23"/>
    </row>
    <row r="24" spans="15:16" ht="27.75" customHeight="1">
      <c r="O24"/>
      <c r="P24"/>
    </row>
    <row r="25" spans="15:16" ht="27.75" customHeight="1">
      <c r="O25"/>
      <c r="P25"/>
    </row>
    <row r="26" spans="15:16" ht="27.75" customHeight="1">
      <c r="O26"/>
      <c r="P26"/>
    </row>
    <row r="27" spans="15:16" ht="27.75" customHeight="1">
      <c r="O27"/>
      <c r="P27"/>
    </row>
    <row r="28" spans="15:16" ht="27.75" customHeight="1">
      <c r="O28"/>
      <c r="P28"/>
    </row>
    <row r="29" spans="15:16" ht="27.75" customHeight="1">
      <c r="O29"/>
      <c r="P29"/>
    </row>
    <row r="30" spans="15:16" ht="27.75" customHeight="1">
      <c r="O30"/>
      <c r="P30"/>
    </row>
    <row r="31" spans="15:16" ht="27.75" customHeight="1">
      <c r="O31"/>
      <c r="P31"/>
    </row>
    <row r="32" spans="15:16" ht="27.75" customHeight="1">
      <c r="O32"/>
      <c r="P32"/>
    </row>
    <row r="33" spans="15:16" ht="27.75" customHeight="1">
      <c r="O33"/>
      <c r="P33"/>
    </row>
    <row r="34" spans="15:16" ht="27.75" customHeight="1">
      <c r="O34"/>
      <c r="P34"/>
    </row>
    <row r="35" spans="15:16" ht="27.75" customHeight="1">
      <c r="O35"/>
      <c r="P35"/>
    </row>
    <row r="36" spans="15:16" ht="27.75" customHeight="1">
      <c r="O36"/>
      <c r="P36"/>
    </row>
    <row r="37" spans="15:16" ht="27.75" customHeight="1">
      <c r="O37"/>
      <c r="P37"/>
    </row>
    <row r="38" spans="15:16" ht="27.75" customHeight="1">
      <c r="O38"/>
      <c r="P38"/>
    </row>
    <row r="39" spans="15:16" ht="27.75" customHeight="1">
      <c r="O39"/>
      <c r="P39"/>
    </row>
    <row r="40" spans="15:16" ht="27.75" customHeight="1">
      <c r="O40"/>
      <c r="P40"/>
    </row>
    <row r="41" spans="15:16" ht="27.75" customHeight="1">
      <c r="O41"/>
      <c r="P41"/>
    </row>
    <row r="42" spans="15:16" ht="27.75" customHeight="1">
      <c r="O42"/>
      <c r="P42"/>
    </row>
    <row r="43" spans="15:16" ht="27.75" customHeight="1">
      <c r="O43"/>
      <c r="P43"/>
    </row>
    <row r="44" spans="15:16" ht="27.75" customHeight="1">
      <c r="O44"/>
      <c r="P44"/>
    </row>
    <row r="45" spans="15:16" ht="27.75" customHeight="1">
      <c r="O45"/>
      <c r="P45"/>
    </row>
    <row r="46" spans="15:16" ht="27.75" customHeight="1">
      <c r="O46"/>
      <c r="P46"/>
    </row>
    <row r="47" spans="15:16" ht="27.75" customHeight="1">
      <c r="O47"/>
      <c r="P47"/>
    </row>
    <row r="48" spans="15:16" ht="27.75" customHeight="1">
      <c r="O48"/>
      <c r="P48"/>
    </row>
    <row r="49" spans="15:16" ht="27.75" customHeight="1">
      <c r="O49"/>
      <c r="P49"/>
    </row>
    <row r="50" spans="15:16" ht="27.75" customHeight="1">
      <c r="O50"/>
      <c r="P50"/>
    </row>
    <row r="51" spans="15:16" ht="27.75" customHeight="1">
      <c r="O51"/>
      <c r="P51"/>
    </row>
    <row r="52" spans="15:16" ht="27.75" customHeight="1">
      <c r="O52"/>
      <c r="P52"/>
    </row>
    <row r="53" spans="15:16" ht="27.75" customHeight="1">
      <c r="O53"/>
      <c r="P53"/>
    </row>
    <row r="54" spans="15:16" ht="27.75" customHeight="1">
      <c r="O54"/>
      <c r="P54"/>
    </row>
    <row r="55" spans="15:16" ht="27.75" customHeight="1">
      <c r="O55"/>
      <c r="P55"/>
    </row>
    <row r="56" spans="15:16" ht="27.75" customHeight="1">
      <c r="O56"/>
      <c r="P56"/>
    </row>
    <row r="57" spans="15:16" ht="27.75" customHeight="1">
      <c r="O57"/>
      <c r="P57"/>
    </row>
    <row r="58" spans="15:16" ht="27.75" customHeight="1">
      <c r="O58"/>
      <c r="P58"/>
    </row>
    <row r="59" spans="15:16" ht="27.75" customHeight="1">
      <c r="O59"/>
      <c r="P59"/>
    </row>
    <row r="60" spans="15:16" ht="27.75" customHeight="1">
      <c r="O60"/>
      <c r="P60"/>
    </row>
    <row r="61" spans="15:16" ht="27.75" customHeight="1">
      <c r="O61"/>
      <c r="P61"/>
    </row>
    <row r="62" spans="15:16" ht="27.75" customHeight="1">
      <c r="O62"/>
      <c r="P62"/>
    </row>
    <row r="63" spans="15:16" ht="27.75" customHeight="1">
      <c r="O63"/>
      <c r="P63"/>
    </row>
    <row r="64" spans="15:16" ht="27.75" customHeight="1">
      <c r="O64"/>
      <c r="P64"/>
    </row>
    <row r="65" spans="15:16" ht="27.75" customHeight="1">
      <c r="O65"/>
      <c r="P65"/>
    </row>
    <row r="66" spans="15:16" ht="27.75" customHeight="1">
      <c r="O66"/>
      <c r="P66"/>
    </row>
  </sheetData>
  <sheetProtection/>
  <mergeCells count="15">
    <mergeCell ref="A1:M1"/>
    <mergeCell ref="L2:M2"/>
    <mergeCell ref="B3:D3"/>
    <mergeCell ref="E3:G3"/>
    <mergeCell ref="H3:J3"/>
    <mergeCell ref="K3:M3"/>
    <mergeCell ref="B16:D16"/>
    <mergeCell ref="E16:G16"/>
    <mergeCell ref="A3:A4"/>
    <mergeCell ref="W2:W3"/>
    <mergeCell ref="X2:X3"/>
    <mergeCell ref="Y2:Y3"/>
    <mergeCell ref="Z2:Z3"/>
    <mergeCell ref="AA2:AA3"/>
    <mergeCell ref="AB2:AB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2018-10-23T04:24:25Z</dcterms:created>
  <dcterms:modified xsi:type="dcterms:W3CDTF">2018-10-31T08:12:13Z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